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ianV\Desktop\"/>
    </mc:Choice>
  </mc:AlternateContent>
  <xr:revisionPtr revIDLastSave="0" documentId="8_{B06B574E-50E7-440D-A370-905C1EF0AA5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lectrical Budget Work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F10" i="2" s="1"/>
  <c r="F29" i="2"/>
  <c r="F28" i="2"/>
  <c r="F27" i="2"/>
  <c r="F41" i="2"/>
  <c r="F42" i="2"/>
  <c r="F49" i="2" s="1"/>
  <c r="F51" i="2" s="1"/>
  <c r="F60" i="2" s="1"/>
  <c r="F43" i="2"/>
  <c r="F44" i="2"/>
  <c r="F45" i="2"/>
  <c r="F46" i="2"/>
  <c r="F47" i="2"/>
  <c r="F48" i="2"/>
  <c r="F33" i="2"/>
  <c r="F38" i="2" s="1"/>
  <c r="F34" i="2"/>
  <c r="F35" i="2"/>
  <c r="F36" i="2"/>
  <c r="F37" i="2"/>
  <c r="F19" i="2"/>
  <c r="F20" i="2"/>
  <c r="F30" i="2" s="1"/>
  <c r="F21" i="2"/>
  <c r="F22" i="2"/>
  <c r="F23" i="2"/>
  <c r="F24" i="2"/>
  <c r="F25" i="2"/>
  <c r="F26" i="2"/>
  <c r="F13" i="2"/>
  <c r="F14" i="2"/>
  <c r="F16" i="2"/>
  <c r="F7" i="2"/>
  <c r="F8" i="2"/>
  <c r="F9" i="2"/>
  <c r="F55" i="2"/>
  <c r="F56" i="2"/>
  <c r="F57" i="2"/>
  <c r="F58" i="2"/>
  <c r="F15" i="2"/>
  <c r="F72" i="2" l="1"/>
  <c r="F66" i="2"/>
</calcChain>
</file>

<file path=xl/sharedStrings.xml><?xml version="1.0" encoding="utf-8"?>
<sst xmlns="http://schemas.openxmlformats.org/spreadsheetml/2006/main" count="93" uniqueCount="73">
  <si>
    <t>Calculate your DC Loads:</t>
  </si>
  <si>
    <t>Lighting</t>
  </si>
  <si>
    <t>Amps</t>
  </si>
  <si>
    <t>Running Lights</t>
  </si>
  <si>
    <t>Anchor Light</t>
  </si>
  <si>
    <t>Interior Lights</t>
  </si>
  <si>
    <t>Instrument Lights</t>
  </si>
  <si>
    <t>Galley</t>
  </si>
  <si>
    <t>Refrigeration</t>
  </si>
  <si>
    <t>Based on an operating cycle of 50%.</t>
  </si>
  <si>
    <t>Based on three cooked meals per day.</t>
  </si>
  <si>
    <t>Electronics</t>
  </si>
  <si>
    <t>VHF</t>
  </si>
  <si>
    <t>Standby current consumption. Transmit higher.</t>
  </si>
  <si>
    <t>SSB</t>
  </si>
  <si>
    <t>SSB transmit currents are about 30 amps.</t>
  </si>
  <si>
    <t>Instruments</t>
  </si>
  <si>
    <t>Radar</t>
  </si>
  <si>
    <t>Estimates have to be used due to sleep mode.</t>
  </si>
  <si>
    <t>Depth sounder</t>
  </si>
  <si>
    <t>Computer</t>
  </si>
  <si>
    <t>Energy Monitors</t>
  </si>
  <si>
    <t>Include digital readouts at distribution panel.</t>
  </si>
  <si>
    <t>Stereo</t>
  </si>
  <si>
    <t>Plumbing</t>
  </si>
  <si>
    <t>Electric Head</t>
  </si>
  <si>
    <t>Assumes 10 half minute flushes.</t>
  </si>
  <si>
    <t>Calculate using average water consumption.</t>
  </si>
  <si>
    <t>Bilge Pump(s)</t>
  </si>
  <si>
    <t>This should be zero unless the boat leaks.</t>
  </si>
  <si>
    <t>Assumes a Lectra San 10 times per day.</t>
  </si>
  <si>
    <t>Inverter</t>
  </si>
  <si>
    <t>All values assume inverter efficiency = 85%.</t>
  </si>
  <si>
    <t>Microwave</t>
  </si>
  <si>
    <t>Power factor may mess up this estimate.</t>
  </si>
  <si>
    <t>Heaters/dryers</t>
  </si>
  <si>
    <t>TV/Video</t>
  </si>
  <si>
    <t>Other</t>
  </si>
  <si>
    <t>Inverter AH</t>
  </si>
  <si>
    <t>Alternative Energy Sources</t>
  </si>
  <si>
    <t>Device</t>
  </si>
  <si>
    <t>Solar, avg</t>
  </si>
  <si>
    <t>Assumes one large panel.</t>
  </si>
  <si>
    <t>Wind, avg</t>
  </si>
  <si>
    <t>Water, avg.</t>
  </si>
  <si>
    <t>Contribution of AES AH/Day</t>
  </si>
  <si>
    <t>Desired Days Between Charging</t>
  </si>
  <si>
    <t>Range of Battery Use</t>
  </si>
  <si>
    <t>For example, from 40-85% state of charge.</t>
  </si>
  <si>
    <t>Recommended Battery Capacity</t>
  </si>
  <si>
    <t>Alternator Output, Amps</t>
  </si>
  <si>
    <t>Charge Efficiency Factor</t>
  </si>
  <si>
    <t>Gels = 95%, flooded cells = 85%</t>
  </si>
  <si>
    <t>Minimum Time to Charge</t>
  </si>
  <si>
    <t>Assumes alternator runs at full output.</t>
  </si>
  <si>
    <t>Propane Solenoid</t>
  </si>
  <si>
    <t>Chartplotter</t>
  </si>
  <si>
    <t>Satellite Phone Charger</t>
  </si>
  <si>
    <t>Freshwater Pump</t>
  </si>
  <si>
    <t xml:space="preserve"> Electrical Budget Worksheet </t>
  </si>
  <si>
    <t>Lighting Ah</t>
  </si>
  <si>
    <t>Galley Ah</t>
  </si>
  <si>
    <t xml:space="preserve"> Amp Hours (Ah) / Day</t>
  </si>
  <si>
    <t>Hours / Day</t>
  </si>
  <si>
    <t>Electronics Ah</t>
  </si>
  <si>
    <t>Plumbing Ah</t>
  </si>
  <si>
    <t>Gross Energy Consumption Ah / Day</t>
  </si>
  <si>
    <t>Net Energy Consumption, Ah/Day</t>
  </si>
  <si>
    <t>Sanitation System</t>
  </si>
  <si>
    <t>Shower Sump</t>
  </si>
  <si>
    <t>Chargers / Portable Devices</t>
  </si>
  <si>
    <t>notes</t>
  </si>
  <si>
    <t>Target would be 25% flooded, 40% AGM, of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</si>
</sst>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0"/>
      <name val="Arial"/>
    </font>
    <font>
      <b/>
      <sz val="18"/>
      <name val="Geneva"/>
    </font>
    <font>
      <b/>
      <sz val="10"/>
      <name val="Geneva"/>
    </font>
    <font>
      <sz val="10"/>
      <name val="Geneva"/>
    </font>
    <font>
      <b/>
      <sz val="9"/>
      <name val="Navigator"/>
    </font>
    <font>
      <sz val="12"/>
      <name val="Geneva"/>
    </font>
    <font>
      <b/>
      <sz val="12"/>
      <name val="Geneva"/>
    </font>
    <font>
      <b/>
      <sz val="12"/>
      <name val="Arial"/>
    </font>
    <font>
      <b/>
      <sz val="10"/>
      <name val="Arial"/>
    </font>
    <font>
      <sz val="7"/>
      <name val="Geneva"/>
    </font>
    <font>
      <b/>
      <sz val="7"/>
      <name val="Geneva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20" fontId="4" fillId="0" borderId="1"/>
    <xf numFmtId="9" fontId="1" fillId="0" borderId="0" applyFont="0" applyFill="0" applyBorder="0" applyAlignment="0" applyProtection="0"/>
    <xf numFmtId="0" fontId="3" fillId="0" borderId="1">
      <alignment horizontal="right"/>
    </xf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3" applyNumberFormat="1" applyBorder="1">
      <alignment horizontal="right"/>
    </xf>
    <xf numFmtId="9" fontId="3" fillId="0" borderId="0" xfId="2" applyFont="1" applyBorder="1" applyAlignment="1">
      <alignment horizontal="right"/>
    </xf>
    <xf numFmtId="20" fontId="3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4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2" borderId="2" xfId="0" applyNumberFormat="1" applyFill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1" fontId="3" fillId="2" borderId="2" xfId="3" applyNumberFormat="1" applyFill="1" applyBorder="1">
      <alignment horizontal="right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2" borderId="0" xfId="0" applyFill="1"/>
    <xf numFmtId="0" fontId="3" fillId="2" borderId="3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" fontId="6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0" xfId="0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2" xfId="3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3" fillId="2" borderId="2" xfId="3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0" fillId="0" borderId="6" xfId="0" applyBorder="1"/>
  </cellXfs>
  <cellStyles count="4">
    <cellStyle name="Hours:minutes" xfId="1" xr:uid="{00000000-0005-0000-0000-000000000000}"/>
    <cellStyle name="Normal" xfId="0" builtinId="0"/>
    <cellStyle name="Percent" xfId="2" builtinId="5"/>
    <cellStyle name="Subtotal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selection activeCell="I49" sqref="I49"/>
    </sheetView>
  </sheetViews>
  <sheetFormatPr defaultColWidth="8.85546875" defaultRowHeight="12.75"/>
  <cols>
    <col min="2" max="2" width="11.85546875" customWidth="1"/>
    <col min="3" max="3" width="24.42578125" customWidth="1"/>
    <col min="5" max="5" width="9.28515625" customWidth="1"/>
    <col min="6" max="6" width="10" customWidth="1"/>
    <col min="7" max="7" width="32.140625" customWidth="1"/>
  </cols>
  <sheetData>
    <row r="1" spans="1:9">
      <c r="A1" s="35"/>
      <c r="B1" s="36"/>
      <c r="C1" s="36"/>
      <c r="D1" s="36"/>
      <c r="E1" s="36"/>
      <c r="F1" s="36"/>
      <c r="G1" s="37"/>
    </row>
    <row r="2" spans="1:9" ht="32.1" customHeight="1" thickBot="1">
      <c r="A2" s="57" t="s">
        <v>59</v>
      </c>
      <c r="B2" s="58"/>
      <c r="C2" s="58"/>
      <c r="D2" s="58"/>
      <c r="E2" s="58"/>
      <c r="F2" s="58"/>
      <c r="G2" s="59"/>
      <c r="H2" s="1"/>
      <c r="I2" s="38"/>
    </row>
    <row r="3" spans="1:9" ht="20.100000000000001" customHeight="1">
      <c r="A3" s="39">
        <v>1</v>
      </c>
      <c r="B3" s="54" t="s">
        <v>0</v>
      </c>
      <c r="C3" s="55"/>
      <c r="D3" s="55"/>
      <c r="E3" s="55"/>
      <c r="F3" s="55"/>
      <c r="G3" s="12"/>
      <c r="H3" s="2"/>
    </row>
    <row r="4" spans="1:9" ht="6.95" customHeight="1">
      <c r="A4" s="13"/>
      <c r="B4" s="14"/>
      <c r="C4" s="14"/>
      <c r="D4" s="15"/>
      <c r="E4" s="15"/>
      <c r="F4" s="10"/>
      <c r="G4" s="16"/>
      <c r="H4" s="2"/>
    </row>
    <row r="5" spans="1:9" ht="38.25">
      <c r="A5" s="13"/>
      <c r="B5" s="40" t="s">
        <v>1</v>
      </c>
      <c r="D5" s="17" t="s">
        <v>2</v>
      </c>
      <c r="E5" s="18" t="s">
        <v>63</v>
      </c>
      <c r="F5" s="19" t="s">
        <v>62</v>
      </c>
      <c r="G5" s="41" t="s">
        <v>71</v>
      </c>
      <c r="H5" s="4"/>
    </row>
    <row r="6" spans="1:9">
      <c r="A6" s="13"/>
      <c r="B6" s="21"/>
      <c r="C6" s="2" t="s">
        <v>3</v>
      </c>
      <c r="D6" s="17">
        <v>3</v>
      </c>
      <c r="E6" s="17">
        <v>9</v>
      </c>
      <c r="F6" s="3">
        <f>+D6*E6</f>
        <v>27</v>
      </c>
      <c r="G6" s="16"/>
      <c r="H6" s="2"/>
    </row>
    <row r="7" spans="1:9">
      <c r="A7" s="13"/>
      <c r="B7" s="21"/>
      <c r="C7" s="2" t="s">
        <v>4</v>
      </c>
      <c r="D7" s="17">
        <v>1</v>
      </c>
      <c r="E7" s="17">
        <v>0</v>
      </c>
      <c r="F7" s="3">
        <f>+D7*E7</f>
        <v>0</v>
      </c>
      <c r="G7" s="16"/>
      <c r="H7" s="2"/>
    </row>
    <row r="8" spans="1:9">
      <c r="A8" s="13"/>
      <c r="B8" s="21"/>
      <c r="C8" s="2" t="s">
        <v>5</v>
      </c>
      <c r="D8" s="17">
        <v>4</v>
      </c>
      <c r="E8" s="17">
        <v>2</v>
      </c>
      <c r="F8" s="3">
        <f>+D8*E8</f>
        <v>8</v>
      </c>
      <c r="G8" s="16"/>
      <c r="H8" s="2"/>
    </row>
    <row r="9" spans="1:9">
      <c r="A9" s="13"/>
      <c r="B9" s="21"/>
      <c r="C9" s="2" t="s">
        <v>6</v>
      </c>
      <c r="D9" s="17">
        <v>0.25</v>
      </c>
      <c r="E9" s="17">
        <v>12</v>
      </c>
      <c r="F9" s="3">
        <f>+D9*E9</f>
        <v>3</v>
      </c>
      <c r="G9" s="16"/>
      <c r="H9" s="2"/>
    </row>
    <row r="10" spans="1:9">
      <c r="A10" s="13"/>
      <c r="B10" s="21"/>
      <c r="C10" s="2"/>
      <c r="D10" s="17" t="s">
        <v>60</v>
      </c>
      <c r="E10" s="22"/>
      <c r="F10" s="5">
        <f>SUM(F6:F9)</f>
        <v>38</v>
      </c>
      <c r="G10" s="23"/>
    </row>
    <row r="11" spans="1:9" ht="6" customHeight="1">
      <c r="A11" s="13"/>
      <c r="B11" s="24"/>
      <c r="C11" s="14"/>
      <c r="D11" s="15"/>
      <c r="E11" s="25"/>
      <c r="F11" s="11"/>
      <c r="G11" s="20"/>
      <c r="H11" s="2"/>
    </row>
    <row r="12" spans="1:9" ht="38.25">
      <c r="A12" s="13"/>
      <c r="B12" s="40" t="s">
        <v>7</v>
      </c>
      <c r="C12" s="2"/>
      <c r="D12" s="17" t="s">
        <v>2</v>
      </c>
      <c r="E12" s="18" t="s">
        <v>63</v>
      </c>
      <c r="F12" s="19" t="s">
        <v>62</v>
      </c>
      <c r="G12" s="41"/>
      <c r="H12" s="2"/>
    </row>
    <row r="13" spans="1:9">
      <c r="A13" s="13"/>
      <c r="B13" s="21"/>
      <c r="C13" s="2" t="s">
        <v>8</v>
      </c>
      <c r="D13" s="17">
        <v>2.5</v>
      </c>
      <c r="E13" s="17">
        <v>24</v>
      </c>
      <c r="F13" s="3">
        <f>+D13*E13</f>
        <v>60</v>
      </c>
      <c r="G13" s="42" t="s">
        <v>9</v>
      </c>
      <c r="H13" s="2"/>
      <c r="I13" s="2"/>
    </row>
    <row r="14" spans="1:9">
      <c r="A14" s="13"/>
      <c r="B14" s="21"/>
      <c r="C14" s="2" t="s">
        <v>55</v>
      </c>
      <c r="D14" s="17">
        <v>0.6</v>
      </c>
      <c r="E14" s="17">
        <v>4</v>
      </c>
      <c r="F14" s="3">
        <f>+D14*E14</f>
        <v>2.4</v>
      </c>
      <c r="G14" s="42" t="s">
        <v>10</v>
      </c>
      <c r="H14" s="2"/>
      <c r="I14" s="2"/>
    </row>
    <row r="15" spans="1:9">
      <c r="A15" s="13"/>
      <c r="B15" s="21"/>
      <c r="C15" s="2" t="s">
        <v>37</v>
      </c>
      <c r="D15" s="17">
        <v>0</v>
      </c>
      <c r="E15" s="17">
        <v>0</v>
      </c>
      <c r="F15" s="3">
        <f>+D15*E15</f>
        <v>0</v>
      </c>
      <c r="G15" s="43"/>
      <c r="H15" s="2"/>
    </row>
    <row r="16" spans="1:9">
      <c r="A16" s="13"/>
      <c r="B16" s="21"/>
      <c r="C16" s="2"/>
      <c r="D16" s="17" t="s">
        <v>61</v>
      </c>
      <c r="E16" s="22"/>
      <c r="F16" s="5">
        <f>SUM(F13:F14)</f>
        <v>62.4</v>
      </c>
      <c r="G16" s="44"/>
      <c r="H16" s="2"/>
    </row>
    <row r="17" spans="1:9" ht="6.95" customHeight="1">
      <c r="A17" s="13"/>
      <c r="B17" s="24"/>
      <c r="C17" s="14"/>
      <c r="D17" s="15"/>
      <c r="E17" s="25"/>
      <c r="F17" s="11"/>
      <c r="G17" s="45"/>
      <c r="H17" s="2"/>
    </row>
    <row r="18" spans="1:9" ht="38.25">
      <c r="A18" s="13"/>
      <c r="B18" s="40" t="s">
        <v>11</v>
      </c>
      <c r="C18" s="2"/>
      <c r="D18" s="17" t="s">
        <v>2</v>
      </c>
      <c r="E18" s="18" t="s">
        <v>63</v>
      </c>
      <c r="F18" s="19" t="s">
        <v>62</v>
      </c>
      <c r="G18" s="45"/>
      <c r="H18" s="2"/>
    </row>
    <row r="19" spans="1:9">
      <c r="A19" s="13"/>
      <c r="B19" s="21"/>
      <c r="C19" s="2" t="s">
        <v>12</v>
      </c>
      <c r="D19" s="17">
        <v>0.5</v>
      </c>
      <c r="E19" s="17">
        <v>24</v>
      </c>
      <c r="F19" s="3">
        <f t="shared" ref="F19:F26" si="0">+D19*E19</f>
        <v>12</v>
      </c>
      <c r="G19" s="42" t="s">
        <v>13</v>
      </c>
      <c r="H19" s="2"/>
      <c r="I19" s="2"/>
    </row>
    <row r="20" spans="1:9">
      <c r="A20" s="13"/>
      <c r="B20" s="21"/>
      <c r="C20" s="2" t="s">
        <v>14</v>
      </c>
      <c r="D20" s="17">
        <v>0</v>
      </c>
      <c r="E20" s="17">
        <v>0.1</v>
      </c>
      <c r="F20" s="3">
        <f t="shared" si="0"/>
        <v>0</v>
      </c>
      <c r="G20" s="42" t="s">
        <v>15</v>
      </c>
      <c r="H20" s="2"/>
      <c r="I20" s="2"/>
    </row>
    <row r="21" spans="1:9">
      <c r="A21" s="13"/>
      <c r="B21" s="21"/>
      <c r="C21" s="2" t="s">
        <v>56</v>
      </c>
      <c r="D21" s="17">
        <v>0.8</v>
      </c>
      <c r="E21" s="17">
        <v>12</v>
      </c>
      <c r="F21" s="3">
        <f t="shared" si="0"/>
        <v>9.6000000000000014</v>
      </c>
      <c r="G21" s="46"/>
      <c r="H21" s="2"/>
    </row>
    <row r="22" spans="1:9">
      <c r="A22" s="13"/>
      <c r="B22" s="21"/>
      <c r="C22" s="2" t="s">
        <v>16</v>
      </c>
      <c r="D22" s="17"/>
      <c r="E22" s="17"/>
      <c r="F22" s="3">
        <f t="shared" si="0"/>
        <v>0</v>
      </c>
      <c r="G22" s="46"/>
      <c r="H22" s="2"/>
    </row>
    <row r="23" spans="1:9">
      <c r="A23" s="13"/>
      <c r="B23" s="21"/>
      <c r="C23" s="2" t="s">
        <v>57</v>
      </c>
      <c r="D23" s="17"/>
      <c r="E23" s="17"/>
      <c r="F23" s="3">
        <f t="shared" si="0"/>
        <v>0</v>
      </c>
      <c r="G23" s="46"/>
      <c r="H23" s="2"/>
    </row>
    <row r="24" spans="1:9">
      <c r="A24" s="13"/>
      <c r="B24" s="21"/>
      <c r="C24" s="2" t="s">
        <v>17</v>
      </c>
      <c r="D24" s="17"/>
      <c r="E24" s="17"/>
      <c r="F24" s="3">
        <f t="shared" si="0"/>
        <v>0</v>
      </c>
      <c r="G24" s="42" t="s">
        <v>18</v>
      </c>
      <c r="H24" s="2"/>
      <c r="I24" s="2"/>
    </row>
    <row r="25" spans="1:9">
      <c r="A25" s="13"/>
      <c r="B25" s="21"/>
      <c r="C25" s="2" t="s">
        <v>19</v>
      </c>
      <c r="D25" s="17"/>
      <c r="E25" s="17"/>
      <c r="F25" s="3">
        <f t="shared" si="0"/>
        <v>0</v>
      </c>
      <c r="G25" s="43"/>
      <c r="H25" s="2"/>
    </row>
    <row r="26" spans="1:9">
      <c r="A26" s="13"/>
      <c r="B26" s="21"/>
      <c r="C26" s="2" t="s">
        <v>20</v>
      </c>
      <c r="D26" s="17"/>
      <c r="E26" s="17"/>
      <c r="F26" s="3">
        <f t="shared" si="0"/>
        <v>0</v>
      </c>
      <c r="G26" s="43"/>
      <c r="H26" s="2"/>
    </row>
    <row r="27" spans="1:9">
      <c r="A27" s="13"/>
      <c r="B27" s="21"/>
      <c r="C27" s="2" t="s">
        <v>21</v>
      </c>
      <c r="D27" s="17"/>
      <c r="E27" s="17"/>
      <c r="F27" s="3">
        <f>+D27*E27</f>
        <v>0</v>
      </c>
      <c r="G27" s="42" t="s">
        <v>22</v>
      </c>
      <c r="H27" s="2"/>
      <c r="I27" s="2"/>
    </row>
    <row r="28" spans="1:9">
      <c r="A28" s="13"/>
      <c r="B28" s="21"/>
      <c r="C28" s="2" t="s">
        <v>23</v>
      </c>
      <c r="D28" s="17"/>
      <c r="E28" s="17"/>
      <c r="F28" s="3">
        <f>+D28*E28</f>
        <v>0</v>
      </c>
      <c r="G28" s="46"/>
      <c r="H28" s="2"/>
    </row>
    <row r="29" spans="1:9">
      <c r="A29" s="13"/>
      <c r="B29" s="21"/>
      <c r="C29" s="2" t="s">
        <v>37</v>
      </c>
      <c r="D29" s="17"/>
      <c r="E29" s="17"/>
      <c r="F29" s="3">
        <f>+D29*E29</f>
        <v>0</v>
      </c>
      <c r="G29" s="46"/>
      <c r="H29" s="2"/>
    </row>
    <row r="30" spans="1:9">
      <c r="A30" s="13"/>
      <c r="B30" s="21"/>
      <c r="C30" s="2"/>
      <c r="D30" s="17" t="s">
        <v>64</v>
      </c>
      <c r="E30" s="22"/>
      <c r="F30" s="5">
        <f>SUM(F19:F28)</f>
        <v>21.6</v>
      </c>
      <c r="G30" s="47"/>
      <c r="H30" s="2"/>
    </row>
    <row r="31" spans="1:9" ht="6.95" customHeight="1">
      <c r="A31" s="13"/>
      <c r="B31" s="24"/>
      <c r="C31" s="14"/>
      <c r="D31" s="15"/>
      <c r="E31" s="25"/>
      <c r="F31" s="11"/>
      <c r="G31" s="41"/>
      <c r="H31" s="2"/>
    </row>
    <row r="32" spans="1:9" ht="38.25">
      <c r="A32" s="13"/>
      <c r="B32" s="40" t="s">
        <v>24</v>
      </c>
      <c r="C32" s="2"/>
      <c r="D32" s="17" t="s">
        <v>2</v>
      </c>
      <c r="E32" s="18" t="s">
        <v>63</v>
      </c>
      <c r="F32" s="19" t="s">
        <v>62</v>
      </c>
      <c r="G32" s="41"/>
      <c r="H32" s="2"/>
    </row>
    <row r="33" spans="1:13">
      <c r="A33" s="13"/>
      <c r="B33" s="21"/>
      <c r="C33" s="2" t="s">
        <v>25</v>
      </c>
      <c r="D33" s="17">
        <v>25</v>
      </c>
      <c r="E33" s="17">
        <v>0.2</v>
      </c>
      <c r="F33" s="3">
        <f>+D33*E33</f>
        <v>5</v>
      </c>
      <c r="G33" s="42" t="s">
        <v>26</v>
      </c>
      <c r="H33" s="2"/>
      <c r="I33" s="2"/>
    </row>
    <row r="34" spans="1:13">
      <c r="A34" s="13"/>
      <c r="B34" s="21"/>
      <c r="C34" s="2" t="s">
        <v>58</v>
      </c>
      <c r="D34" s="17">
        <v>6</v>
      </c>
      <c r="E34" s="17">
        <v>0.3</v>
      </c>
      <c r="F34" s="3">
        <f>+D34*E34</f>
        <v>1.7999999999999998</v>
      </c>
      <c r="G34" s="42" t="s">
        <v>27</v>
      </c>
      <c r="H34" s="2"/>
      <c r="I34" s="2"/>
    </row>
    <row r="35" spans="1:13">
      <c r="A35" s="13"/>
      <c r="B35" s="21"/>
      <c r="C35" s="2" t="s">
        <v>28</v>
      </c>
      <c r="D35" s="17"/>
      <c r="E35" s="17"/>
      <c r="F35" s="3">
        <f>+D35*E35</f>
        <v>0</v>
      </c>
      <c r="G35" s="42" t="s">
        <v>29</v>
      </c>
      <c r="H35" s="2"/>
      <c r="I35" s="2"/>
    </row>
    <row r="36" spans="1:13">
      <c r="A36" s="13"/>
      <c r="B36" s="21"/>
      <c r="C36" s="2" t="s">
        <v>68</v>
      </c>
      <c r="D36" s="17"/>
      <c r="E36" s="17"/>
      <c r="F36" s="3">
        <f>+D36*E36</f>
        <v>0</v>
      </c>
      <c r="G36" s="42" t="s">
        <v>30</v>
      </c>
      <c r="H36" s="2"/>
      <c r="I36" s="2"/>
    </row>
    <row r="37" spans="1:13">
      <c r="A37" s="13"/>
      <c r="B37" s="21"/>
      <c r="C37" s="2" t="s">
        <v>69</v>
      </c>
      <c r="D37" s="17"/>
      <c r="E37" s="17"/>
      <c r="F37" s="3">
        <f>+D37*E37</f>
        <v>0</v>
      </c>
      <c r="G37" s="46"/>
      <c r="H37" s="2"/>
    </row>
    <row r="38" spans="1:13">
      <c r="A38" s="13"/>
      <c r="B38" s="21"/>
      <c r="C38" s="2"/>
      <c r="D38" s="17" t="s">
        <v>65</v>
      </c>
      <c r="E38" s="22"/>
      <c r="F38" s="5">
        <f>SUM(F33:F37)</f>
        <v>6.8</v>
      </c>
      <c r="G38" s="47"/>
      <c r="H38" s="2"/>
    </row>
    <row r="39" spans="1:13" ht="6.95" customHeight="1">
      <c r="A39" s="26"/>
      <c r="B39" s="27"/>
      <c r="C39" s="27"/>
      <c r="D39" s="27"/>
      <c r="E39" s="27"/>
      <c r="F39" s="27"/>
      <c r="G39" s="48"/>
    </row>
    <row r="40" spans="1:13" ht="24.95" customHeight="1">
      <c r="A40" s="13"/>
      <c r="B40" s="40" t="s">
        <v>31</v>
      </c>
      <c r="C40" s="2"/>
      <c r="D40" s="17" t="s">
        <v>2</v>
      </c>
      <c r="E40" s="18" t="s">
        <v>63</v>
      </c>
      <c r="F40" s="19" t="s">
        <v>62</v>
      </c>
      <c r="G40" s="42" t="s">
        <v>32</v>
      </c>
      <c r="H40" s="2"/>
      <c r="I40" s="2"/>
    </row>
    <row r="41" spans="1:13">
      <c r="A41" s="13"/>
      <c r="B41" s="21"/>
      <c r="C41" s="2" t="s">
        <v>20</v>
      </c>
      <c r="D41" s="17">
        <v>30</v>
      </c>
      <c r="E41" s="17">
        <v>24</v>
      </c>
      <c r="F41" s="3">
        <f t="shared" ref="F41:F46" si="1">+D41*E41/10</f>
        <v>72</v>
      </c>
      <c r="G41" s="46"/>
      <c r="H41" s="2"/>
    </row>
    <row r="42" spans="1:13">
      <c r="A42" s="13"/>
      <c r="B42" s="21"/>
      <c r="C42" s="2" t="s">
        <v>33</v>
      </c>
      <c r="D42" s="17"/>
      <c r="E42" s="17"/>
      <c r="F42" s="3">
        <f t="shared" si="1"/>
        <v>0</v>
      </c>
      <c r="G42" s="42" t="s">
        <v>34</v>
      </c>
      <c r="H42" s="2"/>
      <c r="I42" s="2"/>
    </row>
    <row r="43" spans="1:13">
      <c r="A43" s="13"/>
      <c r="B43" s="21"/>
      <c r="C43" s="2" t="s">
        <v>35</v>
      </c>
      <c r="D43" s="17"/>
      <c r="E43" s="17">
        <v>1</v>
      </c>
      <c r="F43" s="3">
        <f t="shared" si="1"/>
        <v>0</v>
      </c>
      <c r="G43" s="46"/>
      <c r="H43" s="8"/>
      <c r="I43" s="9"/>
      <c r="J43" s="9"/>
      <c r="K43" s="9"/>
      <c r="L43" s="9"/>
      <c r="M43" s="9"/>
    </row>
    <row r="44" spans="1:13">
      <c r="A44" s="13"/>
      <c r="B44" s="21"/>
      <c r="C44" s="2" t="s">
        <v>70</v>
      </c>
      <c r="D44" s="17"/>
      <c r="E44" s="17"/>
      <c r="F44" s="3">
        <f t="shared" si="1"/>
        <v>0</v>
      </c>
      <c r="G44" s="46"/>
      <c r="H44" s="9"/>
      <c r="I44" s="9"/>
      <c r="J44" s="9"/>
      <c r="K44" s="9"/>
      <c r="L44" s="9"/>
      <c r="M44" s="9"/>
    </row>
    <row r="45" spans="1:13">
      <c r="A45" s="28"/>
      <c r="B45" s="21"/>
      <c r="C45" s="2" t="s">
        <v>23</v>
      </c>
      <c r="D45" s="17"/>
      <c r="E45" s="17"/>
      <c r="F45" s="3">
        <f t="shared" si="1"/>
        <v>0</v>
      </c>
      <c r="G45" s="46"/>
      <c r="H45" s="9"/>
      <c r="I45" s="9"/>
      <c r="J45" s="9"/>
      <c r="K45" s="9"/>
      <c r="L45" s="9"/>
      <c r="M45" s="9"/>
    </row>
    <row r="46" spans="1:13">
      <c r="A46" s="13"/>
      <c r="B46" s="21"/>
      <c r="C46" s="2" t="s">
        <v>36</v>
      </c>
      <c r="D46" s="17"/>
      <c r="E46" s="17"/>
      <c r="F46" s="3">
        <f t="shared" si="1"/>
        <v>0</v>
      </c>
      <c r="G46" s="46"/>
      <c r="H46" s="9"/>
      <c r="I46" s="9"/>
      <c r="J46" s="9"/>
      <c r="K46" s="9"/>
      <c r="L46" s="9"/>
      <c r="M46" s="9"/>
    </row>
    <row r="47" spans="1:13">
      <c r="A47" s="13"/>
      <c r="B47" s="21"/>
      <c r="C47" s="2" t="s">
        <v>37</v>
      </c>
      <c r="D47" s="17"/>
      <c r="E47" s="17"/>
      <c r="F47" s="3">
        <f>+D47*E47</f>
        <v>0</v>
      </c>
      <c r="G47" s="46"/>
      <c r="H47" s="9"/>
      <c r="I47" s="9"/>
      <c r="J47" s="9"/>
      <c r="K47" s="9"/>
      <c r="L47" s="9"/>
      <c r="M47" s="9"/>
    </row>
    <row r="48" spans="1:13">
      <c r="A48" s="13"/>
      <c r="B48" s="21"/>
      <c r="C48" s="2" t="s">
        <v>37</v>
      </c>
      <c r="D48" s="17"/>
      <c r="E48" s="17"/>
      <c r="F48" s="3">
        <f>+D48*E48</f>
        <v>0</v>
      </c>
      <c r="G48" s="46"/>
      <c r="H48" s="9"/>
      <c r="I48" s="9"/>
      <c r="J48" s="9"/>
      <c r="K48" s="9"/>
      <c r="L48" s="9"/>
      <c r="M48" s="9"/>
    </row>
    <row r="49" spans="1:9">
      <c r="A49" s="13"/>
      <c r="B49" s="21"/>
      <c r="C49" s="2"/>
      <c r="D49" s="17" t="s">
        <v>38</v>
      </c>
      <c r="E49" s="22"/>
      <c r="F49" s="5">
        <f>SUM(F41:F48)</f>
        <v>72</v>
      </c>
      <c r="G49" s="47"/>
      <c r="H49" s="2"/>
    </row>
    <row r="50" spans="1:9" ht="6.95" customHeight="1">
      <c r="A50" s="13"/>
      <c r="B50" s="24"/>
      <c r="C50" s="14"/>
      <c r="D50" s="15"/>
      <c r="E50" s="25"/>
      <c r="F50" s="11"/>
      <c r="G50" s="41"/>
      <c r="H50" s="2"/>
    </row>
    <row r="51" spans="1:9" ht="23.1" customHeight="1">
      <c r="A51" s="13"/>
      <c r="B51" s="52" t="s">
        <v>66</v>
      </c>
      <c r="C51" s="56"/>
      <c r="D51" s="56"/>
      <c r="E51" s="17"/>
      <c r="F51" s="5">
        <f>+F49+F38+F30+F16+F10</f>
        <v>200.8</v>
      </c>
      <c r="G51" s="47"/>
      <c r="H51" s="2"/>
    </row>
    <row r="52" spans="1:9" ht="8.1" customHeight="1">
      <c r="A52" s="13"/>
      <c r="B52" s="24"/>
      <c r="C52" s="14"/>
      <c r="D52" s="15"/>
      <c r="E52" s="15"/>
      <c r="F52" s="11"/>
      <c r="G52" s="41"/>
      <c r="H52" s="2"/>
    </row>
    <row r="53" spans="1:9" ht="24" customHeight="1">
      <c r="A53" s="39">
        <v>2</v>
      </c>
      <c r="B53" s="52" t="s">
        <v>39</v>
      </c>
      <c r="C53" s="51"/>
      <c r="D53" s="51"/>
      <c r="E53" s="29"/>
      <c r="F53" s="30"/>
      <c r="G53" s="46"/>
      <c r="H53" s="2"/>
    </row>
    <row r="54" spans="1:9" ht="38.25">
      <c r="A54" s="13"/>
      <c r="B54" s="21"/>
      <c r="C54" s="2" t="s">
        <v>40</v>
      </c>
      <c r="D54" s="17" t="s">
        <v>2</v>
      </c>
      <c r="E54" s="18" t="s">
        <v>63</v>
      </c>
      <c r="F54" s="19" t="s">
        <v>62</v>
      </c>
      <c r="G54" s="46"/>
      <c r="H54" s="2"/>
    </row>
    <row r="55" spans="1:9">
      <c r="A55" s="13"/>
      <c r="B55" s="21"/>
      <c r="C55" s="2" t="s">
        <v>41</v>
      </c>
      <c r="D55" s="17">
        <v>6.6</v>
      </c>
      <c r="E55" s="17">
        <v>9</v>
      </c>
      <c r="F55" s="3">
        <f>+E55*D55</f>
        <v>59.4</v>
      </c>
      <c r="G55" s="42" t="s">
        <v>42</v>
      </c>
      <c r="H55" s="2"/>
      <c r="I55" s="2"/>
    </row>
    <row r="56" spans="1:9">
      <c r="A56" s="13"/>
      <c r="B56" s="21"/>
      <c r="C56" s="2" t="s">
        <v>43</v>
      </c>
      <c r="D56" s="17">
        <v>3</v>
      </c>
      <c r="E56" s="17">
        <v>18</v>
      </c>
      <c r="F56" s="3">
        <f>+E56*D56</f>
        <v>54</v>
      </c>
      <c r="G56" s="46"/>
      <c r="H56" s="2"/>
      <c r="I56" s="2"/>
    </row>
    <row r="57" spans="1:9">
      <c r="A57" s="13"/>
      <c r="B57" s="21"/>
      <c r="C57" s="2" t="s">
        <v>44</v>
      </c>
      <c r="D57" s="17"/>
      <c r="E57" s="17"/>
      <c r="F57" s="3">
        <f>+E57*D57</f>
        <v>0</v>
      </c>
      <c r="G57" s="46"/>
      <c r="H57" s="2"/>
    </row>
    <row r="58" spans="1:9">
      <c r="A58" s="13"/>
      <c r="B58" s="21"/>
      <c r="C58" s="2" t="s">
        <v>45</v>
      </c>
      <c r="D58" s="17"/>
      <c r="E58" s="22"/>
      <c r="F58" s="5">
        <f>SUM(F55:F57)</f>
        <v>113.4</v>
      </c>
      <c r="G58" s="47"/>
      <c r="H58" s="2"/>
    </row>
    <row r="59" spans="1:9" ht="6.95" customHeight="1">
      <c r="A59" s="13"/>
      <c r="B59" s="24"/>
      <c r="C59" s="14"/>
      <c r="D59" s="15"/>
      <c r="E59" s="15"/>
      <c r="F59" s="10"/>
      <c r="G59" s="46"/>
      <c r="H59" s="2"/>
    </row>
    <row r="60" spans="1:9" ht="24.95" customHeight="1">
      <c r="A60" s="39">
        <v>3</v>
      </c>
      <c r="B60" s="52" t="s">
        <v>67</v>
      </c>
      <c r="C60" s="53"/>
      <c r="D60" s="53"/>
      <c r="E60" s="31"/>
      <c r="F60" s="5">
        <f>+F51-F58</f>
        <v>87.4</v>
      </c>
      <c r="G60" s="47"/>
      <c r="H60" s="2"/>
    </row>
    <row r="61" spans="1:9" ht="6.95" customHeight="1">
      <c r="A61" s="13"/>
      <c r="B61" s="32"/>
      <c r="C61" s="32"/>
      <c r="D61" s="15"/>
      <c r="E61" s="15"/>
      <c r="F61" s="11"/>
      <c r="G61" s="41"/>
      <c r="H61" s="2"/>
    </row>
    <row r="62" spans="1:9" ht="24" customHeight="1">
      <c r="A62" s="39">
        <v>4</v>
      </c>
      <c r="B62" s="50" t="s">
        <v>46</v>
      </c>
      <c r="C62" s="53"/>
      <c r="D62" s="53"/>
      <c r="E62" s="31"/>
      <c r="F62" s="5">
        <v>1</v>
      </c>
      <c r="G62" s="47"/>
      <c r="H62" s="2"/>
    </row>
    <row r="63" spans="1:9" ht="8.1" customHeight="1">
      <c r="A63" s="13"/>
      <c r="B63" s="32"/>
      <c r="C63" s="32"/>
      <c r="D63" s="15"/>
      <c r="E63" s="15"/>
      <c r="F63" s="10"/>
      <c r="G63" s="46"/>
      <c r="H63" s="2"/>
    </row>
    <row r="64" spans="1:9" ht="20.100000000000001" customHeight="1">
      <c r="A64" s="39">
        <v>5</v>
      </c>
      <c r="B64" s="50" t="s">
        <v>47</v>
      </c>
      <c r="C64" s="53"/>
      <c r="D64" s="53"/>
      <c r="E64" s="22"/>
      <c r="F64" s="6">
        <v>0.45</v>
      </c>
      <c r="G64" s="42" t="s">
        <v>48</v>
      </c>
      <c r="H64" s="2"/>
      <c r="I64" s="2"/>
    </row>
    <row r="65" spans="1:9" ht="6.95" customHeight="1">
      <c r="A65" s="13"/>
      <c r="B65" s="32"/>
      <c r="C65" s="32"/>
      <c r="D65" s="15"/>
      <c r="E65" s="15"/>
      <c r="F65" s="10"/>
      <c r="G65" s="46"/>
      <c r="H65" s="2"/>
    </row>
    <row r="66" spans="1:9" ht="23.1" customHeight="1">
      <c r="A66" s="39">
        <v>6</v>
      </c>
      <c r="B66" s="50" t="s">
        <v>49</v>
      </c>
      <c r="C66" s="51"/>
      <c r="D66" s="51"/>
      <c r="E66" s="17"/>
      <c r="F66" s="5">
        <f>+(F60*F62)/F64</f>
        <v>194.22222222222223</v>
      </c>
      <c r="G66" s="47"/>
      <c r="H66" s="2"/>
    </row>
    <row r="67" spans="1:9" ht="6.95" customHeight="1">
      <c r="A67" s="13"/>
      <c r="B67" s="32"/>
      <c r="C67" s="32"/>
      <c r="D67" s="15"/>
      <c r="E67" s="15"/>
      <c r="F67" s="10"/>
      <c r="G67" s="46"/>
      <c r="H67" s="2"/>
    </row>
    <row r="68" spans="1:9" ht="23.1" customHeight="1">
      <c r="A68" s="39">
        <v>7</v>
      </c>
      <c r="B68" s="50" t="s">
        <v>50</v>
      </c>
      <c r="C68" s="51"/>
      <c r="D68" s="51"/>
      <c r="E68" s="17"/>
      <c r="F68" s="5">
        <v>105</v>
      </c>
      <c r="G68" s="42" t="s">
        <v>72</v>
      </c>
      <c r="H68" s="2"/>
      <c r="I68" s="2"/>
    </row>
    <row r="69" spans="1:9" ht="8.1" customHeight="1">
      <c r="A69" s="13"/>
      <c r="B69" s="32"/>
      <c r="C69" s="32"/>
      <c r="D69" s="15"/>
      <c r="E69" s="15"/>
      <c r="F69" s="10"/>
      <c r="G69" s="46"/>
      <c r="H69" s="2"/>
    </row>
    <row r="70" spans="1:9" ht="21" customHeight="1">
      <c r="A70" s="39">
        <v>8</v>
      </c>
      <c r="B70" s="50" t="s">
        <v>51</v>
      </c>
      <c r="C70" s="51"/>
      <c r="D70" s="51"/>
      <c r="E70" s="17"/>
      <c r="F70" s="6">
        <v>0.85</v>
      </c>
      <c r="G70" s="42" t="s">
        <v>52</v>
      </c>
      <c r="H70" s="2"/>
      <c r="I70" s="2"/>
    </row>
    <row r="71" spans="1:9" ht="15">
      <c r="A71" s="13"/>
      <c r="B71" s="32"/>
      <c r="C71" s="32"/>
      <c r="D71" s="15"/>
      <c r="E71" s="15"/>
      <c r="F71" s="10"/>
      <c r="G71" s="46"/>
      <c r="H71" s="2"/>
    </row>
    <row r="72" spans="1:9" ht="26.1" customHeight="1">
      <c r="A72" s="39">
        <v>9</v>
      </c>
      <c r="B72" s="50" t="s">
        <v>53</v>
      </c>
      <c r="C72" s="51"/>
      <c r="D72" s="51"/>
      <c r="E72" s="17"/>
      <c r="F72" s="7">
        <f>+((F60*F62/F70)/F68)/24</f>
        <v>4.0802987861811392E-2</v>
      </c>
      <c r="G72" s="42" t="s">
        <v>54</v>
      </c>
      <c r="H72" s="2"/>
      <c r="I72" s="2"/>
    </row>
    <row r="73" spans="1:9" ht="45.95" customHeight="1" thickBot="1">
      <c r="A73" s="33"/>
      <c r="B73" s="34"/>
      <c r="C73" s="34"/>
      <c r="D73" s="34"/>
      <c r="E73" s="34"/>
      <c r="F73" s="34"/>
      <c r="G73" s="49"/>
    </row>
  </sheetData>
  <mergeCells count="11">
    <mergeCell ref="B3:F3"/>
    <mergeCell ref="B51:D51"/>
    <mergeCell ref="A2:G2"/>
    <mergeCell ref="B53:D53"/>
    <mergeCell ref="B72:D72"/>
    <mergeCell ref="B60:D60"/>
    <mergeCell ref="B62:D62"/>
    <mergeCell ref="B64:D64"/>
    <mergeCell ref="B66:D66"/>
    <mergeCell ref="B68:D68"/>
    <mergeCell ref="B70:D70"/>
  </mergeCells>
  <phoneticPr fontId="0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Electrical Budget Worksheet</vt:lpstr>
    </vt:vector>
  </TitlesOfParts>
  <Company>Chamberlin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Burden</dc:creator>
  <cp:lastModifiedBy>Brian Vanderlaan</cp:lastModifiedBy>
  <cp:lastPrinted>2016-03-31T16:57:38Z</cp:lastPrinted>
  <dcterms:created xsi:type="dcterms:W3CDTF">2005-10-19T17:10:34Z</dcterms:created>
  <dcterms:modified xsi:type="dcterms:W3CDTF">2022-09-27T17:34:08Z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1924665429</vt:i4>
  </property>
  <property fmtid="{D5CDD505-2E9C-101B-9397-08002B2CF9AE}" pid="3" name="_EmailSubject">
    <vt:lpwstr>PCYC web additions</vt:lpwstr>
  </property>
  <property fmtid="{D5CDD505-2E9C-101B-9397-08002B2CF9AE}" pid="4" name="_AuthorEmail">
    <vt:lpwstr>Steve@chamb.com</vt:lpwstr>
  </property>
  <property fmtid="{D5CDD505-2E9C-101B-9397-08002B2CF9AE}" pid="5" name="_AuthorEmailDisplayName">
    <vt:lpwstr>Steve Chamberlin</vt:lpwstr>
  </property>
  <property fmtid="{D5CDD505-2E9C-101B-9397-08002B2CF9AE}" pid="6" name="_ReviewingToolsShownOnce">
    <vt:lpwstr/>
  </property>
</Properties>
</file>